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600" windowHeight="9735"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'BoQ1'!$A$1:$BC$27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<sst xmlns="http://schemas.openxmlformats.org/spreadsheetml/2006/main" count="160" uniqueCount="67">
  <si>
    <t>Sl.
No.</t>
  </si>
  <si>
    <t>Item Code / Make</t>
  </si>
  <si>
    <t>Please Enable Macros to View BoQ information</t>
  </si>
  <si>
    <t>BoQ_Ver3.0</t>
  </si>
  <si>
    <t>Normal</t>
  </si>
  <si>
    <t>INR Only</t>
  </si>
  <si>
    <t>INR</t>
  </si>
  <si>
    <t>NUMBER</t>
  </si>
  <si>
    <t>TEXT</t>
  </si>
  <si>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</si>
  <si>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</si>
  <si>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</si>
  <si>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</si>
  <si>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</si>
  <si>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</si>
  <si>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</si>
  <si>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</si>
  <si>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</si>
  <si>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</si>
  <si>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</si>
  <si>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</si>
  <si>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</si>
  <si>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</si>
  <si>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</si>
  <si>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</si>
  <si>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</si>
  <si>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Nos</t>
  </si>
  <si>
    <t>Excess(+)</t>
  </si>
  <si>
    <t>Construction of chamber for 100mm sluice plates</t>
  </si>
  <si>
    <t>Supplying, Conveying and fixing spls. Including ea</t>
  </si>
  <si>
    <t>item4</t>
  </si>
  <si>
    <t>BI01010001010000000000000515BI0100001128</t>
  </si>
  <si>
    <t>item5</t>
  </si>
  <si>
    <t>Total in Figures</t>
  </si>
  <si>
    <t>Percentage</t>
  </si>
  <si>
    <t>Full Conversion</t>
  </si>
  <si>
    <t>Quoted Rate in Words</t>
  </si>
  <si>
    <t>Quoted Rate in Figures</t>
  </si>
  <si>
    <t>IOCL</t>
  </si>
  <si>
    <t>Select, At Par, Excess (+), Less (-)</t>
  </si>
  <si>
    <t>Name of the Bidder/ Bidding Firm / Company :</t>
  </si>
  <si>
    <t>Tender Inviting Authority:                                                      DELHI DEVELOPMENT AUTHORITY</t>
  </si>
  <si>
    <t>Each</t>
  </si>
  <si>
    <t>Select</t>
  </si>
  <si>
    <t>NIQ No:  01/EE/ELD-11/DDA/2019-20                                               Estimated: Rs. 1,83,270/-</t>
  </si>
  <si>
    <t>Servicing &amp; overhauling  of 400 A high Tension Oil Circuit Breaker (One incomer and three nos. outgoing) removing all internal, external dirt/dust with blower &amp; cloth, cleaning all the contracts/arc chutes with CTC solution, tightening  of fasteners &amp; clamps of bus bars, checking insulator, supports oiling/greasing of switches, measuring the insulation resistance between phase &amp; natural &amp; earth, earth values, tightening of the earth connection to the  panels, supply &amp; replacement of nut bolts/faulty petty parts inside/outside the panels, making all alignments, ensuring proper operation of opening &amp; closing mechanism of breakers, supply &amp; replacement of defective indication lamps. cover holder, control fuse &amp; holder control wire, nut bolts &amp; washer etc. making entire system operational &amp; in-healthy condition etc. complete  as required.</t>
  </si>
  <si>
    <t>Job</t>
  </si>
  <si>
    <t>HV &amp; MV relay testing &amp; calibration at site by injecting current upto desired level as per manufactures recommendation by arranging own test/measuring equipment`s tools &amp; submitting test reports, adjusting the breaker fault trip time lesser than the electric supply company breaker trip time etc. complete as required.</t>
  </si>
  <si>
    <t>Servicing &amp; overhauling  of 2000A  L.T. Air  Circuit Breaker i/c  removing all internal, external dirt/dust with blower &amp; cloth, cleaning all the contracts/arc chutes with CTC solution, tightening  of fasteners &amp; clamps of bus bars, checking insulators, supports oiling/greasing of switches, measuring the insulation resistance between phase &amp; natural &amp; earth, earth values, tightening of the earth connection to the  panels, supply, replacement of nut bolts/faulty petty parts inside/outside the panels, making all alignments, ensuring proper operation of opening &amp; closing mechanism of breakers, supply &amp; replacement of defective indication lamps. cover holder, control fuse &amp; holder control wire, nut bolts &amp; washer etc. making entire system operational &amp; in-healthy condition etc. complete  as required.</t>
  </si>
  <si>
    <t xml:space="preserve">b)  3 Phase LED Voltmeter class 0.5  (M/s L&amp;T make) </t>
  </si>
  <si>
    <t>Supply &amp; Replacement of following items in existing L.T. panel i/c making connection with suitable size copper wire thimble lugs i/c modification in panel to fixing the new parts for smooth working of APFC panel etc. complete as required.                                                                                                                                                                                                                                                             a)  3 Phase LED ammeter class 0.5 (M/s. L&amp;T make)</t>
  </si>
  <si>
    <t xml:space="preserve">c)  3 Phase LED Multifunction with three line display class 0.5 (M/s  L&amp;T make).                                                                                                                                                                      
</t>
  </si>
  <si>
    <t>d)  3 phase C.T. of ratio 1500/5 of class 1.0 and burden 15 VA</t>
  </si>
  <si>
    <t>e)  3 phase C.T. of ratio 600/5 of class 1.0 and burden 15 VA</t>
  </si>
  <si>
    <t>f)  3 phase C.T. of ratio 400/5 of class 1.0 and  burden 15 VA</t>
  </si>
  <si>
    <t>Supply &amp; fixing of bakelite hylem sheet of thickness 8 mm i/c dismantling of old worn-out sheet etc. As required.</t>
  </si>
  <si>
    <t>Sq. ft.</t>
  </si>
  <si>
    <t>Modification in bus bar of L.T. panel i/c removing of cable connections, bus bar, replacement of bus bars on outgoing side from MCCB drilling holes, and reconnection of cables with suitable size nuts bolts, washers etc. complete as required.</t>
  </si>
  <si>
    <t>Supplying &amp; fixing of suitable size nut bolts in existing bus bar i/c dismantling, drilling of holes and refixing etc. as required.</t>
  </si>
  <si>
    <r>
      <rPr>
        <u val="single"/>
        <sz val="10"/>
        <rFont val="Arial"/>
        <family val="2"/>
      </rPr>
      <t>PRICE SCHEDULE</t>
    </r>
    <r>
      <rPr>
        <sz val="10"/>
        <rFont val="Arial"/>
        <family val="2"/>
      </rPr>
      <t xml:space="preserve">
</t>
    </r>
    <r>
      <rPr>
        <sz val="10"/>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</si>
  <si>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sz val="10"/>
        <color indexed="10"/>
        <rFont val="Arial"/>
        <family val="2"/>
      </rPr>
      <t>#</t>
    </r>
  </si>
  <si>
    <r>
      <t xml:space="preserve">TEXT </t>
    </r>
    <r>
      <rPr>
        <sz val="10"/>
        <color indexed="10"/>
        <rFont val="Arial"/>
        <family val="2"/>
      </rPr>
      <t>#</t>
    </r>
  </si>
  <si>
    <r>
      <t>TEXT</t>
    </r>
    <r>
      <rPr>
        <sz val="10"/>
        <color indexed="10"/>
        <rFont val="Arial"/>
        <family val="2"/>
      </rPr>
      <t>#</t>
    </r>
  </si>
  <si>
    <r>
      <t xml:space="preserve">Estimated Rate 
in
</t>
    </r>
    <r>
      <rPr>
        <sz val="10"/>
        <color indexed="10"/>
        <rFont val="Arial"/>
        <family val="2"/>
      </rPr>
      <t>Rs.      P</t>
    </r>
  </si>
  <si>
    <r>
      <t xml:space="preserve">BASIC RATE In </t>
    </r>
    <r>
      <rPr>
        <sz val="10"/>
        <color indexed="10"/>
        <rFont val="Arial"/>
        <family val="2"/>
      </rPr>
      <t>Figures</t>
    </r>
    <r>
      <rPr>
        <sz val="10"/>
        <rFont val="Arial"/>
        <family val="2"/>
      </rPr>
      <t xml:space="preserve"> To be entered by the </t>
    </r>
    <r>
      <rPr>
        <sz val="10"/>
        <color indexed="10"/>
        <rFont val="Arial"/>
        <family val="2"/>
      </rPr>
      <t>Bidder</t>
    </r>
    <r>
      <rPr>
        <sz val="10"/>
        <rFont val="Arial"/>
        <family val="2"/>
      </rPr>
      <t xml:space="preserve"> 
Rs.      P
 </t>
    </r>
  </si>
  <si>
    <r>
      <t xml:space="preserve">TOTAL AMOUNT  WithTaxes
in
</t>
    </r>
    <r>
      <rPr>
        <sz val="10"/>
        <color indexed="10"/>
        <rFont val="Arial"/>
        <family val="2"/>
      </rPr>
      <t>Rs.      P</t>
    </r>
  </si>
  <si>
    <t xml:space="preserve">Name of Work:  M/o Completed Scheme finishing &amp; furnishing Vikas Sadan.                                                                                                                                                                                                                                                                                                                       SH:-                   Servicing, testing &amp; calibration of HT &amp; LT Panel of 3x1000 KVA Sub-station at Vikas Sadan. 
                          </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</si>
</sst>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 #,##0_ ;_ * \-#,##0_ ;_ * &quot;-&quot;_ ;_ @_ "/>
    <numFmt numFmtId="170" formatCode="_ &quot;Rs.&quot;\ * #,##0.00_ ;_ &quot;Rs.&quot;\ * \-#,##0.00_ ;_ &quot;Rs.&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
    <numFmt numFmtId="178" formatCode="[$-409]dddd\,\ mmmm\ dd\,\ yyyy"/>
    <numFmt numFmtId="179" formatCode="[$-409]h:mm:ss\ AM/PM"/>
    <numFmt numFmtId="180" formatCode="&quot;Yes&quot;;&quot;Yes&quot;;&quot;No&quot;"/>
    <numFmt numFmtId="181" formatCode="&quot;True&quot;;&quot;True&quot;;&quot;False&quot;"/>
    <numFmt numFmtId="182" formatCode="&quot;On&quot;;&quot;On&quot;;&quot;Off&quot;"/>
    <numFmt numFmtId="183" formatCode="[$€-2]\ #,##0.00_);[Red]\([$€-2]\ #,##0.00\)"/>
  </numFmts>
  <fonts count="76">
    <font>
      <sz val="11"/>
      <color theme="1"/>
      <name val="Calibri"/>
      <family val="2"/>
    </font>
    <font>
      <sz val="11"/>
      <color indexed="8"/>
      <name val="Calibri"/>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sz val="9"/>
      <name val="Tahoma"/>
      <family val="2"/>
    </font>
    <font>
      <sz val="9"/>
      <name val="Tahoma"/>
      <family val="2"/>
    </font>
    <font>
      <sz val="8"/>
      <name val="Arial"/>
      <family val="2"/>
    </font>
    <font>
      <b/>
      <sz val="8"/>
      <name val="Arial"/>
      <family val="2"/>
    </font>
    <font>
      <b/>
      <u val="single"/>
      <sz val="8"/>
      <color indexed="8"/>
      <name val="Arial"/>
      <family val="2"/>
    </font>
    <font>
      <u val="single"/>
      <sz val="10"/>
      <name val="Arial"/>
      <family val="2"/>
    </font>
    <font>
      <sz val="10"/>
      <color indexed="10"/>
      <name val="Arial"/>
      <family val="2"/>
    </font>
    <font>
      <b/>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23"/>
      <name val="Arial"/>
      <family val="2"/>
    </font>
    <font>
      <b/>
      <i/>
      <sz val="8"/>
      <color indexed="8"/>
      <name val="Calibri"/>
      <family val="2"/>
    </font>
    <font>
      <b/>
      <u val="single"/>
      <sz val="8"/>
      <color indexed="23"/>
      <name val="Arial"/>
      <family val="2"/>
    </font>
    <font>
      <sz val="8"/>
      <color indexed="8"/>
      <name val="Calibri"/>
      <family val="2"/>
    </font>
    <font>
      <sz val="8"/>
      <color indexed="23"/>
      <name val="Calibri"/>
      <family val="2"/>
    </font>
    <font>
      <sz val="10"/>
      <color indexed="8"/>
      <name val="Times New Roman"/>
      <family val="1"/>
    </font>
    <font>
      <sz val="10"/>
      <color indexed="8"/>
      <name val="Courier New"/>
      <family val="3"/>
    </font>
    <font>
      <sz val="10"/>
      <color indexed="9"/>
      <name val="Arial"/>
      <family val="2"/>
    </font>
    <font>
      <sz val="10"/>
      <color indexed="31"/>
      <name val="Arial"/>
      <family val="2"/>
    </font>
    <font>
      <sz val="10"/>
      <color indexed="18"/>
      <name val="Arial"/>
      <family val="2"/>
    </font>
    <font>
      <sz val="10"/>
      <color indexed="16"/>
      <name val="Arial"/>
      <family val="2"/>
    </font>
    <font>
      <sz val="10"/>
      <color indexed="17"/>
      <name val="Arial"/>
      <family val="2"/>
    </font>
    <font>
      <b/>
      <u val="single"/>
      <sz val="8"/>
      <color indexed="10"/>
      <name val="Arial"/>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0" tint="-0.4999699890613556"/>
      <name val="Arial"/>
      <family val="2"/>
    </font>
    <font>
      <b/>
      <i/>
      <sz val="8"/>
      <color theme="1"/>
      <name val="Calibri"/>
      <family val="2"/>
    </font>
    <font>
      <b/>
      <u val="single"/>
      <sz val="8"/>
      <color theme="0" tint="-0.4999699890613556"/>
      <name val="Arial"/>
      <family val="2"/>
    </font>
    <font>
      <sz val="8"/>
      <color theme="1"/>
      <name val="Calibri"/>
      <family val="2"/>
    </font>
    <font>
      <sz val="8"/>
      <color theme="0" tint="-0.4999699890613556"/>
      <name val="Calibri"/>
      <family val="2"/>
    </font>
    <font>
      <sz val="10"/>
      <color rgb="FF000000"/>
      <name val="Times New Roman"/>
      <family val="1"/>
    </font>
    <font>
      <sz val="10"/>
      <color theme="1"/>
      <name val="Times New Roman"/>
      <family val="1"/>
    </font>
    <font>
      <sz val="10"/>
      <color rgb="FF000000"/>
      <name val="Courier New"/>
      <family val="3"/>
    </font>
    <font>
      <sz val="10"/>
      <color theme="0"/>
      <name val="Arial"/>
      <family val="2"/>
    </font>
    <font>
      <sz val="10"/>
      <color theme="4" tint="0.7999799847602844"/>
      <name val="Arial"/>
      <family val="2"/>
    </font>
    <font>
      <sz val="10"/>
      <color rgb="FF000066"/>
      <name val="Arial"/>
      <family val="2"/>
    </font>
    <font>
      <sz val="10"/>
      <color rgb="FF800000"/>
      <name val="Arial"/>
      <family val="2"/>
    </font>
    <font>
      <sz val="10"/>
      <color theme="6" tint="-0.4999699890613556"/>
      <name val="Arial"/>
      <family val="2"/>
    </font>
    <font>
      <b/>
      <u val="single"/>
      <sz val="8"/>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9" fillId="0" borderId="0" applyNumberFormat="0" applyFill="0" applyBorder="0" applyAlignment="0" applyProtection="0"/>
    <xf numFmtId="0" fontId="3"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2"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6" fillId="0" borderId="0">
      <alignment/>
      <protection/>
    </xf>
    <xf numFmtId="0" fontId="6" fillId="0" borderId="0">
      <alignment/>
      <protection/>
    </xf>
    <xf numFmtId="0" fontId="1"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72">
    <xf numFmtId="0" fontId="0" fillId="0" borderId="0" xfId="0" applyFont="1" applyAlignment="1">
      <alignment/>
    </xf>
    <xf numFmtId="0" fontId="9" fillId="0" borderId="10" xfId="57" applyNumberFormat="1" applyFont="1" applyFill="1" applyBorder="1" applyAlignment="1">
      <alignment vertical="center"/>
      <protection/>
    </xf>
    <xf numFmtId="0" fontId="61" fillId="0" borderId="10" xfId="57" applyNumberFormat="1" applyFont="1" applyFill="1" applyBorder="1" applyAlignment="1" applyProtection="1">
      <alignment vertical="center"/>
      <protection locked="0"/>
    </xf>
    <xf numFmtId="0" fontId="61" fillId="0" borderId="10" xfId="57" applyNumberFormat="1" applyFont="1" applyFill="1" applyBorder="1" applyAlignment="1">
      <alignment vertical="center"/>
      <protection/>
    </xf>
    <xf numFmtId="0" fontId="9" fillId="0" borderId="0" xfId="57" applyNumberFormat="1" applyFont="1" applyFill="1" applyBorder="1" applyAlignment="1">
      <alignment vertical="center"/>
      <protection/>
    </xf>
    <xf numFmtId="0" fontId="61" fillId="0" borderId="0" xfId="57" applyNumberFormat="1" applyFont="1" applyFill="1" applyBorder="1" applyAlignment="1">
      <alignment vertical="center"/>
      <protection/>
    </xf>
    <xf numFmtId="0" fontId="62" fillId="0" borderId="10" xfId="59" applyNumberFormat="1" applyFont="1" applyFill="1" applyBorder="1" applyAlignment="1" applyProtection="1">
      <alignment horizontal="center" vertical="center"/>
      <protection/>
    </xf>
    <xf numFmtId="0" fontId="10" fillId="0" borderId="10" xfId="57" applyNumberFormat="1" applyFont="1" applyFill="1" applyBorder="1" applyAlignment="1">
      <alignment vertical="center"/>
      <protection/>
    </xf>
    <xf numFmtId="0" fontId="11" fillId="0" borderId="0" xfId="57" applyNumberFormat="1" applyFont="1" applyFill="1" applyBorder="1" applyAlignment="1">
      <alignment horizontal="left"/>
      <protection/>
    </xf>
    <xf numFmtId="0" fontId="63" fillId="0" borderId="0" xfId="57" applyNumberFormat="1" applyFont="1" applyFill="1" applyBorder="1" applyAlignment="1">
      <alignment horizontal="left"/>
      <protection/>
    </xf>
    <xf numFmtId="0" fontId="9" fillId="0" borderId="0" xfId="57" applyNumberFormat="1" applyFont="1" applyFill="1" applyAlignment="1" applyProtection="1">
      <alignment vertical="center"/>
      <protection locked="0"/>
    </xf>
    <xf numFmtId="0" fontId="61" fillId="0" borderId="0" xfId="57" applyNumberFormat="1" applyFont="1" applyFill="1" applyAlignment="1" applyProtection="1">
      <alignment vertical="center"/>
      <protection locked="0"/>
    </xf>
    <xf numFmtId="0" fontId="9" fillId="0" borderId="0" xfId="57" applyNumberFormat="1" applyFont="1" applyFill="1" applyAlignment="1">
      <alignment vertical="center"/>
      <protection/>
    </xf>
    <xf numFmtId="0" fontId="61" fillId="0" borderId="0" xfId="57" applyNumberFormat="1" applyFont="1" applyFill="1" applyAlignment="1">
      <alignment vertical="center"/>
      <protection/>
    </xf>
    <xf numFmtId="0" fontId="9" fillId="0" borderId="0" xfId="57" applyNumberFormat="1" applyFont="1" applyFill="1">
      <alignment/>
      <protection/>
    </xf>
    <xf numFmtId="0" fontId="61" fillId="0" borderId="0" xfId="57" applyNumberFormat="1" applyFont="1" applyFill="1">
      <alignment/>
      <protection/>
    </xf>
    <xf numFmtId="0" fontId="9" fillId="0" borderId="0" xfId="57" applyNumberFormat="1" applyFont="1" applyFill="1" applyAlignment="1">
      <alignment vertical="top"/>
      <protection/>
    </xf>
    <xf numFmtId="0" fontId="61" fillId="0" borderId="0" xfId="57" applyNumberFormat="1" applyFont="1" applyFill="1" applyAlignment="1">
      <alignment vertical="top"/>
      <protection/>
    </xf>
    <xf numFmtId="0" fontId="9" fillId="0" borderId="0" xfId="57" applyNumberFormat="1" applyFont="1" applyFill="1" applyAlignment="1" applyProtection="1">
      <alignment vertical="top"/>
      <protection/>
    </xf>
    <xf numFmtId="0" fontId="61" fillId="0" borderId="0" xfId="57" applyNumberFormat="1" applyFont="1" applyFill="1" applyAlignment="1" applyProtection="1">
      <alignment vertical="top"/>
      <protection/>
    </xf>
    <xf numFmtId="0" fontId="64" fillId="0" borderId="0" xfId="57" applyNumberFormat="1" applyFont="1" applyFill="1">
      <alignment/>
      <protection/>
    </xf>
    <xf numFmtId="0" fontId="9" fillId="0" borderId="0" xfId="59" applyNumberFormat="1" applyFont="1" applyFill="1">
      <alignment/>
      <protection/>
    </xf>
    <xf numFmtId="0" fontId="65" fillId="0" borderId="0" xfId="57" applyNumberFormat="1" applyFont="1" applyFill="1">
      <alignment/>
      <protection/>
    </xf>
    <xf numFmtId="0" fontId="66" fillId="0" borderId="10" xfId="0" applyFont="1" applyFill="1" applyBorder="1" applyAlignment="1">
      <alignment horizontal="left" vertical="top" wrapText="1"/>
    </xf>
    <xf numFmtId="0" fontId="67" fillId="0" borderId="10" xfId="0" applyFont="1" applyFill="1" applyBorder="1" applyAlignment="1">
      <alignment horizontal="justify" vertical="top" wrapText="1"/>
    </xf>
    <xf numFmtId="0" fontId="67" fillId="0" borderId="10" xfId="0" applyFont="1" applyFill="1" applyBorder="1" applyAlignment="1">
      <alignment horizontal="justify" vertical="center" wrapText="1"/>
    </xf>
    <xf numFmtId="0" fontId="67" fillId="0" borderId="10" xfId="0" applyFont="1" applyFill="1" applyBorder="1" applyAlignment="1">
      <alignment horizontal="left" vertical="top" wrapText="1"/>
    </xf>
    <xf numFmtId="0" fontId="6" fillId="0" borderId="10" xfId="59" applyNumberFormat="1" applyFont="1" applyFill="1" applyBorder="1" applyAlignment="1">
      <alignment horizontal="center" vertical="top"/>
      <protection/>
    </xf>
    <xf numFmtId="0" fontId="68" fillId="0" borderId="10" xfId="59" applyNumberFormat="1" applyFont="1" applyFill="1" applyBorder="1" applyAlignment="1">
      <alignment horizontal="left" wrapText="1" readingOrder="1"/>
      <protection/>
    </xf>
    <xf numFmtId="174" fontId="6" fillId="0" borderId="10" xfId="59" applyNumberFormat="1" applyFont="1" applyFill="1" applyBorder="1" applyAlignment="1">
      <alignment horizontal="center" vertical="top"/>
      <protection/>
    </xf>
    <xf numFmtId="0" fontId="6" fillId="0" borderId="10" xfId="57" applyNumberFormat="1" applyFont="1" applyFill="1" applyBorder="1" applyAlignment="1">
      <alignment horizontal="center" vertical="top"/>
      <protection/>
    </xf>
    <xf numFmtId="2" fontId="6" fillId="0" borderId="10" xfId="59" applyNumberFormat="1" applyFont="1" applyFill="1" applyBorder="1" applyAlignment="1">
      <alignment horizontal="center" vertical="top"/>
      <protection/>
    </xf>
    <xf numFmtId="0" fontId="6" fillId="0" borderId="10" xfId="59" applyNumberFormat="1" applyFont="1" applyFill="1" applyBorder="1" applyAlignment="1">
      <alignment vertical="top" wrapText="1"/>
      <protection/>
    </xf>
    <xf numFmtId="0" fontId="68" fillId="0" borderId="10" xfId="59" applyNumberFormat="1" applyFont="1" applyFill="1" applyBorder="1" applyAlignment="1">
      <alignment horizontal="left" vertical="top" wrapText="1" readingOrder="1"/>
      <protection/>
    </xf>
    <xf numFmtId="0" fontId="69" fillId="0" borderId="10" xfId="59" applyNumberFormat="1" applyFont="1" applyFill="1" applyBorder="1" applyAlignment="1">
      <alignment horizontal="center" vertical="top"/>
      <protection/>
    </xf>
    <xf numFmtId="0" fontId="6" fillId="0" borderId="10" xfId="59" applyNumberFormat="1" applyFont="1" applyFill="1" applyBorder="1" applyAlignment="1">
      <alignment vertical="top"/>
      <protection/>
    </xf>
    <xf numFmtId="0" fontId="6" fillId="0" borderId="10" xfId="57" applyNumberFormat="1" applyFont="1" applyFill="1" applyBorder="1" applyAlignment="1">
      <alignment vertical="top"/>
      <protection/>
    </xf>
    <xf numFmtId="0" fontId="70" fillId="0" borderId="10" xfId="57" applyNumberFormat="1" applyFont="1" applyFill="1" applyBorder="1" applyAlignment="1" applyProtection="1">
      <alignment vertical="top"/>
      <protection/>
    </xf>
    <xf numFmtId="0" fontId="70" fillId="0" borderId="10" xfId="59" applyNumberFormat="1" applyFont="1" applyFill="1" applyBorder="1" applyAlignment="1">
      <alignment vertical="top"/>
      <protection/>
    </xf>
    <xf numFmtId="0" fontId="6" fillId="0" borderId="10" xfId="57" applyNumberFormat="1" applyFont="1" applyFill="1" applyBorder="1" applyAlignment="1" applyProtection="1">
      <alignment vertical="top"/>
      <protection/>
    </xf>
    <xf numFmtId="0" fontId="6" fillId="0" borderId="10" xfId="59" applyNumberFormat="1" applyFont="1" applyFill="1" applyBorder="1" applyAlignment="1" applyProtection="1">
      <alignment horizontal="left" vertical="top" wrapText="1"/>
      <protection/>
    </xf>
    <xf numFmtId="0" fontId="6" fillId="0" borderId="10" xfId="57" applyNumberFormat="1" applyFont="1" applyFill="1" applyBorder="1" applyAlignment="1">
      <alignment horizontal="center" vertical="top" wrapText="1"/>
      <protection/>
    </xf>
    <xf numFmtId="0" fontId="6" fillId="0" borderId="10" xfId="59" applyNumberFormat="1" applyFont="1" applyFill="1" applyBorder="1" applyAlignment="1">
      <alignment horizontal="center" vertical="top" wrapText="1"/>
      <protection/>
    </xf>
    <xf numFmtId="0" fontId="71" fillId="0" borderId="10" xfId="59" applyNumberFormat="1" applyFont="1" applyFill="1" applyBorder="1" applyAlignment="1">
      <alignment vertical="top" wrapText="1"/>
      <protection/>
    </xf>
    <xf numFmtId="0" fontId="71" fillId="0" borderId="10" xfId="59" applyNumberFormat="1" applyFont="1" applyFill="1" applyBorder="1" applyAlignment="1">
      <alignment horizontal="center" vertical="top" wrapText="1"/>
      <protection/>
    </xf>
    <xf numFmtId="0" fontId="6" fillId="0" borderId="10" xfId="57" applyNumberFormat="1" applyFont="1" applyFill="1" applyBorder="1" applyAlignment="1" applyProtection="1">
      <alignment horizontal="center" vertical="top"/>
      <protection locked="0"/>
    </xf>
    <xf numFmtId="0" fontId="6" fillId="0" borderId="10" xfId="59" applyNumberFormat="1" applyFont="1" applyFill="1" applyBorder="1" applyAlignment="1" applyProtection="1">
      <alignment horizontal="center" vertical="top"/>
      <protection/>
    </xf>
    <xf numFmtId="0" fontId="6" fillId="33" borderId="10" xfId="57" applyNumberFormat="1" applyFont="1" applyFill="1" applyBorder="1" applyAlignment="1" applyProtection="1">
      <alignment horizontal="center" vertical="top"/>
      <protection locked="0"/>
    </xf>
    <xf numFmtId="0" fontId="6" fillId="0" borderId="10" xfId="57" applyNumberFormat="1" applyFont="1" applyFill="1" applyBorder="1" applyAlignment="1" applyProtection="1">
      <alignment horizontal="center" vertical="top" wrapText="1"/>
      <protection locked="0"/>
    </xf>
    <xf numFmtId="2" fontId="6" fillId="0" borderId="10" xfId="58" applyNumberFormat="1" applyFont="1" applyFill="1" applyBorder="1" applyAlignment="1">
      <alignment horizontal="center" vertical="top"/>
      <protection/>
    </xf>
    <xf numFmtId="0" fontId="6" fillId="0" borderId="10" xfId="59" applyNumberFormat="1" applyFont="1" applyFill="1" applyBorder="1" applyAlignment="1">
      <alignment horizontal="left" vertical="top"/>
      <protection/>
    </xf>
    <xf numFmtId="0" fontId="13" fillId="0" borderId="10" xfId="59" applyNumberFormat="1" applyFont="1" applyFill="1" applyBorder="1" applyAlignment="1">
      <alignment vertical="top"/>
      <protection/>
    </xf>
    <xf numFmtId="2" fontId="13" fillId="0" borderId="10" xfId="59" applyNumberFormat="1" applyFont="1" applyFill="1" applyBorder="1" applyAlignment="1">
      <alignment horizontal="center" vertical="top"/>
      <protection/>
    </xf>
    <xf numFmtId="2" fontId="13"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72" fillId="33" borderId="10" xfId="59" applyNumberFormat="1" applyFont="1" applyFill="1" applyBorder="1" applyAlignment="1" applyProtection="1">
      <alignment vertical="center" wrapText="1"/>
      <protection locked="0"/>
    </xf>
    <xf numFmtId="10" fontId="72" fillId="33" borderId="10" xfId="64" applyNumberFormat="1" applyFont="1" applyFill="1" applyBorder="1" applyAlignment="1" applyProtection="1">
      <alignment horizontal="center" vertical="center"/>
      <protection locked="0"/>
    </xf>
    <xf numFmtId="0" fontId="13" fillId="0" borderId="10" xfId="64" applyNumberFormat="1" applyFont="1" applyFill="1" applyBorder="1" applyAlignment="1" applyProtection="1">
      <alignment vertical="center" wrapText="1"/>
      <protection locked="0"/>
    </xf>
    <xf numFmtId="0" fontId="13" fillId="0" borderId="10" xfId="59" applyNumberFormat="1" applyFont="1" applyFill="1" applyBorder="1" applyAlignment="1" applyProtection="1">
      <alignment vertical="center" wrapText="1"/>
      <protection/>
    </xf>
    <xf numFmtId="2" fontId="73" fillId="0" borderId="10" xfId="59" applyNumberFormat="1" applyFont="1" applyFill="1" applyBorder="1" applyAlignment="1">
      <alignment horizontal="center" vertical="top"/>
      <protection/>
    </xf>
    <xf numFmtId="2" fontId="13" fillId="0" borderId="10" xfId="59" applyNumberFormat="1" applyFont="1" applyFill="1" applyBorder="1" applyAlignment="1">
      <alignment horizontal="right" vertical="top"/>
      <protection/>
    </xf>
    <xf numFmtId="0" fontId="6" fillId="0" borderId="10" xfId="57" applyNumberFormat="1" applyFont="1" applyFill="1" applyBorder="1" applyAlignment="1">
      <alignment horizontal="center" vertical="center" wrapText="1"/>
      <protection/>
    </xf>
    <xf numFmtId="0" fontId="13" fillId="0" borderId="10" xfId="59" applyNumberFormat="1" applyFont="1" applyFill="1" applyBorder="1" applyAlignment="1">
      <alignment horizontal="center" vertical="top" wrapText="1"/>
      <protection/>
    </xf>
    <xf numFmtId="0" fontId="74" fillId="0" borderId="10" xfId="57" applyNumberFormat="1" applyFont="1" applyFill="1" applyBorder="1" applyAlignment="1">
      <alignment horizontal="right" vertical="top"/>
      <protection/>
    </xf>
    <xf numFmtId="0" fontId="14" fillId="0" borderId="10" xfId="57" applyNumberFormat="1" applyFont="1" applyFill="1" applyBorder="1" applyAlignment="1">
      <alignment horizontal="left" vertical="center" wrapText="1"/>
      <protection/>
    </xf>
    <xf numFmtId="0" fontId="14" fillId="0" borderId="11" xfId="57" applyNumberFormat="1" applyFont="1" applyFill="1" applyBorder="1" applyAlignment="1">
      <alignment horizontal="left" vertical="top" wrapText="1"/>
      <protection/>
    </xf>
    <xf numFmtId="0" fontId="14" fillId="0" borderId="12" xfId="57" applyNumberFormat="1" applyFont="1" applyFill="1" applyBorder="1" applyAlignment="1">
      <alignment horizontal="left" vertical="top" wrapText="1"/>
      <protection/>
    </xf>
    <xf numFmtId="0" fontId="14" fillId="0" borderId="13" xfId="57" applyNumberFormat="1" applyFont="1" applyFill="1" applyBorder="1" applyAlignment="1">
      <alignment horizontal="left" vertical="top" wrapText="1"/>
      <protection/>
    </xf>
    <xf numFmtId="0" fontId="63" fillId="0" borderId="14" xfId="57" applyNumberFormat="1" applyFont="1" applyFill="1" applyBorder="1" applyAlignment="1" applyProtection="1">
      <alignment horizontal="center" wrapText="1"/>
      <protection locked="0"/>
    </xf>
    <xf numFmtId="0" fontId="6" fillId="33" borderId="10" xfId="59" applyNumberFormat="1" applyFont="1" applyFill="1" applyBorder="1" applyAlignment="1" applyProtection="1">
      <alignment horizontal="left" vertical="top"/>
      <protection locked="0"/>
    </xf>
    <xf numFmtId="0" fontId="6" fillId="0" borderId="10" xfId="59" applyNumberFormat="1" applyFont="1" applyFill="1" applyBorder="1" applyAlignment="1" applyProtection="1">
      <alignment horizontal="left" vertical="top"/>
      <protection locked="0"/>
    </xf>
    <xf numFmtId="0" fontId="5"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2628900</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BHARTI\Desktop\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28"/>
  <sheetViews>
    <sheetView showGridLines="0" zoomScalePageLayoutView="0" workbookViewId="0" topLeftCell="A17">
      <selection activeCell="F26" sqref="F26"/>
    </sheetView>
  </sheetViews>
  <sheetFormatPr defaultColWidth="9.140625" defaultRowHeight="15"/>
  <cols>
    <col min="1" max="1" width="7.8515625" style="20" customWidth="1"/>
    <col min="2" max="2" width="70.00390625" style="20" customWidth="1"/>
    <col min="3" max="3" width="7.7109375" style="20" hidden="1" customWidth="1"/>
    <col min="4" max="4" width="9.57421875" style="20" customWidth="1"/>
    <col min="5" max="5" width="7.8515625" style="20" customWidth="1"/>
    <col min="6" max="6" width="11.28125" style="20" customWidth="1"/>
    <col min="7" max="7" width="14.140625" style="20" hidden="1" customWidth="1"/>
    <col min="8" max="10" width="12.140625" style="20" hidden="1" customWidth="1"/>
    <col min="11" max="11" width="19.57421875" style="20" hidden="1" customWidth="1"/>
    <col min="12" max="12" width="14.28125" style="20" hidden="1" customWidth="1"/>
    <col min="13" max="13" width="17.421875" style="20" hidden="1" customWidth="1"/>
    <col min="14" max="14" width="15.28125" style="21" hidden="1" customWidth="1"/>
    <col min="15" max="15" width="14.28125" style="20" hidden="1" customWidth="1"/>
    <col min="16" max="16" width="17.28125" style="20" hidden="1" customWidth="1"/>
    <col min="17" max="17" width="18.421875" style="20" hidden="1" customWidth="1"/>
    <col min="18" max="18" width="17.421875" style="20" hidden="1" customWidth="1"/>
    <col min="19" max="19" width="14.7109375" style="20" hidden="1" customWidth="1"/>
    <col min="20" max="20" width="14.8515625" style="20" hidden="1" customWidth="1"/>
    <col min="21" max="21" width="16.421875" style="20" hidden="1" customWidth="1"/>
    <col min="22" max="22" width="13.00390625" style="20" hidden="1" customWidth="1"/>
    <col min="23" max="51" width="9.140625" style="20" hidden="1" customWidth="1"/>
    <col min="52" max="52" width="10.28125" style="20" hidden="1" customWidth="1"/>
    <col min="53" max="53" width="10.140625" style="20" customWidth="1"/>
    <col min="54" max="54" width="11.8515625" style="20" hidden="1" customWidth="1"/>
    <col min="55" max="55" width="38.8515625" style="20" customWidth="1"/>
    <col min="56" max="238" width="9.140625" style="20" customWidth="1"/>
    <col min="239" max="243" width="9.140625" style="22" customWidth="1"/>
    <col min="244" max="16384" width="9.140625" style="20" customWidth="1"/>
  </cols>
  <sheetData>
    <row r="1" spans="1:243" s="4" customFormat="1" ht="27" customHeight="1">
      <c r="A1" s="63" t="str">
        <f>B2&amp;" BoQ"</f>
        <v>Percentage BoQ</v>
      </c>
      <c r="B1" s="63"/>
      <c r="C1" s="63"/>
      <c r="D1" s="63"/>
      <c r="E1" s="63"/>
      <c r="F1" s="63"/>
      <c r="G1" s="63"/>
      <c r="H1" s="63"/>
      <c r="I1" s="63"/>
      <c r="J1" s="63"/>
      <c r="K1" s="63"/>
      <c r="L1" s="63"/>
      <c r="M1" s="1"/>
      <c r="N1" s="1"/>
      <c r="O1" s="2"/>
      <c r="P1" s="2"/>
      <c r="Q1" s="3"/>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IE1" s="5"/>
      <c r="IF1" s="5"/>
      <c r="IG1" s="5"/>
      <c r="IH1" s="5"/>
      <c r="II1" s="5"/>
    </row>
    <row r="2" spans="1:55" s="4" customFormat="1" ht="25.5" customHeight="1" hidden="1">
      <c r="A2" s="6" t="s">
        <v>3</v>
      </c>
      <c r="B2" s="6" t="s">
        <v>34</v>
      </c>
      <c r="C2" s="6" t="s">
        <v>4</v>
      </c>
      <c r="D2" s="6" t="s">
        <v>5</v>
      </c>
      <c r="E2" s="6" t="s">
        <v>6</v>
      </c>
      <c r="F2" s="1"/>
      <c r="G2" s="1"/>
      <c r="H2" s="1"/>
      <c r="I2" s="1"/>
      <c r="J2" s="7"/>
      <c r="K2" s="7"/>
      <c r="L2" s="7"/>
      <c r="M2" s="1"/>
      <c r="N2" s="1"/>
      <c r="O2" s="2"/>
      <c r="P2" s="2"/>
      <c r="Q2" s="3"/>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row>
    <row r="3" spans="1:243" s="4" customFormat="1" ht="30" customHeight="1" hidden="1">
      <c r="A3" s="1" t="s">
        <v>39</v>
      </c>
      <c r="B3" s="1"/>
      <c r="C3" s="1" t="s">
        <v>38</v>
      </c>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IE3" s="5"/>
      <c r="IF3" s="5"/>
      <c r="IG3" s="5"/>
      <c r="IH3" s="5"/>
      <c r="II3" s="5"/>
    </row>
    <row r="4" spans="1:243" s="8" customFormat="1" ht="23.25" customHeight="1">
      <c r="A4" s="64" t="s">
        <v>41</v>
      </c>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IE4" s="9"/>
      <c r="IF4" s="9"/>
      <c r="IG4" s="9"/>
      <c r="IH4" s="9"/>
      <c r="II4" s="9"/>
    </row>
    <row r="5" spans="1:243" s="8" customFormat="1" ht="30" customHeight="1">
      <c r="A5" s="65" t="s">
        <v>66</v>
      </c>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7"/>
      <c r="IE5" s="9"/>
      <c r="IF5" s="9"/>
      <c r="IG5" s="9"/>
      <c r="IH5" s="9"/>
      <c r="II5" s="9"/>
    </row>
    <row r="6" spans="1:243" s="8" customFormat="1" ht="20.25" customHeight="1">
      <c r="A6" s="64" t="s">
        <v>44</v>
      </c>
      <c r="B6" s="64"/>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IE6" s="9"/>
      <c r="IF6" s="9"/>
      <c r="IG6" s="9"/>
      <c r="IH6" s="9"/>
      <c r="II6" s="9"/>
    </row>
    <row r="7" spans="1:243" s="8" customFormat="1" ht="29.25" customHeight="1" hidden="1">
      <c r="A7" s="68"/>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IE7" s="9"/>
      <c r="IF7" s="9"/>
      <c r="IG7" s="9"/>
      <c r="IH7" s="9"/>
      <c r="II7" s="9"/>
    </row>
    <row r="8" spans="1:243" s="10" customFormat="1" ht="45.75" customHeight="1">
      <c r="A8" s="40" t="s">
        <v>40</v>
      </c>
      <c r="B8" s="69"/>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IE8" s="11"/>
      <c r="IF8" s="11"/>
      <c r="IG8" s="11"/>
      <c r="IH8" s="11"/>
      <c r="II8" s="11"/>
    </row>
    <row r="9" spans="1:243" s="12" customFormat="1" ht="39.75" customHeight="1">
      <c r="A9" s="61" t="s">
        <v>59</v>
      </c>
      <c r="B9" s="61"/>
      <c r="C9" s="61"/>
      <c r="D9" s="61"/>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IE9" s="13"/>
      <c r="IF9" s="13"/>
      <c r="IG9" s="13"/>
      <c r="IH9" s="13"/>
      <c r="II9" s="13"/>
    </row>
    <row r="10" spans="1:243" s="14" customFormat="1" ht="18.75" customHeight="1" hidden="1">
      <c r="A10" s="41" t="s">
        <v>60</v>
      </c>
      <c r="B10" s="41" t="s">
        <v>61</v>
      </c>
      <c r="C10" s="41" t="s">
        <v>61</v>
      </c>
      <c r="D10" s="41" t="s">
        <v>60</v>
      </c>
      <c r="E10" s="41" t="s">
        <v>61</v>
      </c>
      <c r="F10" s="41" t="s">
        <v>7</v>
      </c>
      <c r="G10" s="41" t="s">
        <v>7</v>
      </c>
      <c r="H10" s="41" t="s">
        <v>8</v>
      </c>
      <c r="I10" s="41" t="s">
        <v>61</v>
      </c>
      <c r="J10" s="41" t="s">
        <v>60</v>
      </c>
      <c r="K10" s="41" t="s">
        <v>62</v>
      </c>
      <c r="L10" s="41" t="s">
        <v>61</v>
      </c>
      <c r="M10" s="41" t="s">
        <v>60</v>
      </c>
      <c r="N10" s="41" t="s">
        <v>7</v>
      </c>
      <c r="O10" s="41" t="s">
        <v>7</v>
      </c>
      <c r="P10" s="41" t="s">
        <v>7</v>
      </c>
      <c r="Q10" s="41" t="s">
        <v>7</v>
      </c>
      <c r="R10" s="41" t="s">
        <v>8</v>
      </c>
      <c r="S10" s="41" t="s">
        <v>8</v>
      </c>
      <c r="T10" s="41" t="s">
        <v>7</v>
      </c>
      <c r="U10" s="41" t="s">
        <v>7</v>
      </c>
      <c r="V10" s="41" t="s">
        <v>7</v>
      </c>
      <c r="W10" s="41" t="s">
        <v>7</v>
      </c>
      <c r="X10" s="41" t="s">
        <v>8</v>
      </c>
      <c r="Y10" s="41" t="s">
        <v>8</v>
      </c>
      <c r="Z10" s="41" t="s">
        <v>7</v>
      </c>
      <c r="AA10" s="41" t="s">
        <v>7</v>
      </c>
      <c r="AB10" s="41" t="s">
        <v>7</v>
      </c>
      <c r="AC10" s="41" t="s">
        <v>7</v>
      </c>
      <c r="AD10" s="41" t="s">
        <v>8</v>
      </c>
      <c r="AE10" s="41" t="s">
        <v>8</v>
      </c>
      <c r="AF10" s="41" t="s">
        <v>7</v>
      </c>
      <c r="AG10" s="41" t="s">
        <v>7</v>
      </c>
      <c r="AH10" s="41" t="s">
        <v>7</v>
      </c>
      <c r="AI10" s="41" t="s">
        <v>7</v>
      </c>
      <c r="AJ10" s="41" t="s">
        <v>8</v>
      </c>
      <c r="AK10" s="41" t="s">
        <v>8</v>
      </c>
      <c r="AL10" s="41" t="s">
        <v>7</v>
      </c>
      <c r="AM10" s="41" t="s">
        <v>7</v>
      </c>
      <c r="AN10" s="41" t="s">
        <v>7</v>
      </c>
      <c r="AO10" s="41" t="s">
        <v>7</v>
      </c>
      <c r="AP10" s="41" t="s">
        <v>8</v>
      </c>
      <c r="AQ10" s="41" t="s">
        <v>8</v>
      </c>
      <c r="AR10" s="41" t="s">
        <v>7</v>
      </c>
      <c r="AS10" s="41" t="s">
        <v>7</v>
      </c>
      <c r="AT10" s="41" t="s">
        <v>60</v>
      </c>
      <c r="AU10" s="41" t="s">
        <v>60</v>
      </c>
      <c r="AV10" s="41" t="s">
        <v>8</v>
      </c>
      <c r="AW10" s="41" t="s">
        <v>8</v>
      </c>
      <c r="AX10" s="41" t="s">
        <v>60</v>
      </c>
      <c r="AY10" s="41" t="s">
        <v>60</v>
      </c>
      <c r="AZ10" s="41" t="s">
        <v>9</v>
      </c>
      <c r="BA10" s="41" t="s">
        <v>60</v>
      </c>
      <c r="BB10" s="41" t="s">
        <v>60</v>
      </c>
      <c r="BC10" s="41" t="s">
        <v>61</v>
      </c>
      <c r="IE10" s="15"/>
      <c r="IF10" s="15"/>
      <c r="IG10" s="15"/>
      <c r="IH10" s="15"/>
      <c r="II10" s="15"/>
    </row>
    <row r="11" spans="1:243" s="14" customFormat="1" ht="69" customHeight="1">
      <c r="A11" s="41" t="s">
        <v>0</v>
      </c>
      <c r="B11" s="41" t="s">
        <v>10</v>
      </c>
      <c r="C11" s="41" t="s">
        <v>1</v>
      </c>
      <c r="D11" s="41" t="s">
        <v>11</v>
      </c>
      <c r="E11" s="41" t="s">
        <v>12</v>
      </c>
      <c r="F11" s="41" t="s">
        <v>63</v>
      </c>
      <c r="G11" s="41"/>
      <c r="H11" s="41"/>
      <c r="I11" s="41" t="s">
        <v>13</v>
      </c>
      <c r="J11" s="41" t="s">
        <v>14</v>
      </c>
      <c r="K11" s="41" t="s">
        <v>15</v>
      </c>
      <c r="L11" s="41" t="s">
        <v>16</v>
      </c>
      <c r="M11" s="42" t="s">
        <v>64</v>
      </c>
      <c r="N11" s="41" t="s">
        <v>17</v>
      </c>
      <c r="O11" s="41" t="s">
        <v>18</v>
      </c>
      <c r="P11" s="41" t="s">
        <v>19</v>
      </c>
      <c r="Q11" s="41" t="s">
        <v>20</v>
      </c>
      <c r="R11" s="41"/>
      <c r="S11" s="41"/>
      <c r="T11" s="41" t="s">
        <v>21</v>
      </c>
      <c r="U11" s="41" t="s">
        <v>22</v>
      </c>
      <c r="V11" s="41" t="s">
        <v>23</v>
      </c>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3" t="s">
        <v>65</v>
      </c>
      <c r="BB11" s="44" t="s">
        <v>24</v>
      </c>
      <c r="BC11" s="44" t="s">
        <v>25</v>
      </c>
      <c r="IE11" s="15"/>
      <c r="IF11" s="15"/>
      <c r="IG11" s="15"/>
      <c r="IH11" s="15"/>
      <c r="II11" s="15"/>
    </row>
    <row r="12" spans="1:243" s="14" customFormat="1" ht="29.25" customHeight="1" hidden="1">
      <c r="A12" s="41">
        <v>1</v>
      </c>
      <c r="B12" s="41">
        <v>2</v>
      </c>
      <c r="C12" s="41">
        <v>3</v>
      </c>
      <c r="D12" s="41">
        <v>4</v>
      </c>
      <c r="E12" s="41">
        <v>5</v>
      </c>
      <c r="F12" s="41">
        <v>6</v>
      </c>
      <c r="G12" s="41">
        <v>7</v>
      </c>
      <c r="H12" s="41">
        <v>8</v>
      </c>
      <c r="I12" s="41">
        <v>9</v>
      </c>
      <c r="J12" s="41">
        <v>10</v>
      </c>
      <c r="K12" s="41">
        <v>11</v>
      </c>
      <c r="L12" s="41">
        <v>12</v>
      </c>
      <c r="M12" s="41">
        <v>13</v>
      </c>
      <c r="N12" s="41">
        <v>14</v>
      </c>
      <c r="O12" s="41">
        <v>15</v>
      </c>
      <c r="P12" s="41">
        <v>16</v>
      </c>
      <c r="Q12" s="41">
        <v>17</v>
      </c>
      <c r="R12" s="41">
        <v>18</v>
      </c>
      <c r="S12" s="41">
        <v>19</v>
      </c>
      <c r="T12" s="41">
        <v>20</v>
      </c>
      <c r="U12" s="41">
        <v>21</v>
      </c>
      <c r="V12" s="41">
        <v>22</v>
      </c>
      <c r="W12" s="41">
        <v>23</v>
      </c>
      <c r="X12" s="41">
        <v>24</v>
      </c>
      <c r="Y12" s="41">
        <v>25</v>
      </c>
      <c r="Z12" s="41">
        <v>26</v>
      </c>
      <c r="AA12" s="41">
        <v>27</v>
      </c>
      <c r="AB12" s="41">
        <v>28</v>
      </c>
      <c r="AC12" s="41">
        <v>29</v>
      </c>
      <c r="AD12" s="41">
        <v>30</v>
      </c>
      <c r="AE12" s="41">
        <v>31</v>
      </c>
      <c r="AF12" s="41">
        <v>32</v>
      </c>
      <c r="AG12" s="41">
        <v>33</v>
      </c>
      <c r="AH12" s="41">
        <v>34</v>
      </c>
      <c r="AI12" s="41">
        <v>35</v>
      </c>
      <c r="AJ12" s="41">
        <v>36</v>
      </c>
      <c r="AK12" s="41">
        <v>37</v>
      </c>
      <c r="AL12" s="41">
        <v>38</v>
      </c>
      <c r="AM12" s="41">
        <v>39</v>
      </c>
      <c r="AN12" s="41">
        <v>40</v>
      </c>
      <c r="AO12" s="41">
        <v>41</v>
      </c>
      <c r="AP12" s="41">
        <v>42</v>
      </c>
      <c r="AQ12" s="41">
        <v>43</v>
      </c>
      <c r="AR12" s="41">
        <v>44</v>
      </c>
      <c r="AS12" s="41">
        <v>45</v>
      </c>
      <c r="AT12" s="41">
        <v>46</v>
      </c>
      <c r="AU12" s="41">
        <v>47</v>
      </c>
      <c r="AV12" s="41">
        <v>48</v>
      </c>
      <c r="AW12" s="41">
        <v>49</v>
      </c>
      <c r="AX12" s="41">
        <v>50</v>
      </c>
      <c r="AY12" s="41">
        <v>51</v>
      </c>
      <c r="AZ12" s="41">
        <v>52</v>
      </c>
      <c r="BA12" s="41">
        <v>7</v>
      </c>
      <c r="BB12" s="41">
        <v>54</v>
      </c>
      <c r="BC12" s="41">
        <v>8</v>
      </c>
      <c r="IE12" s="15"/>
      <c r="IF12" s="15"/>
      <c r="IG12" s="15"/>
      <c r="IH12" s="15"/>
      <c r="II12" s="15"/>
    </row>
    <row r="13" spans="1:243" s="16" customFormat="1" ht="131.25" customHeight="1">
      <c r="A13" s="27">
        <v>1</v>
      </c>
      <c r="B13" s="24" t="s">
        <v>45</v>
      </c>
      <c r="C13" s="28" t="s">
        <v>31</v>
      </c>
      <c r="D13" s="29">
        <v>4</v>
      </c>
      <c r="E13" s="30" t="s">
        <v>46</v>
      </c>
      <c r="F13" s="31">
        <v>4500</v>
      </c>
      <c r="G13" s="45"/>
      <c r="H13" s="46"/>
      <c r="I13" s="27" t="s">
        <v>27</v>
      </c>
      <c r="J13" s="30">
        <f aca="true" t="shared" si="0" ref="J13:J24">IF(I13="Less(-)",-1,1)</f>
        <v>1</v>
      </c>
      <c r="K13" s="45" t="s">
        <v>35</v>
      </c>
      <c r="L13" s="45" t="s">
        <v>6</v>
      </c>
      <c r="M13" s="47"/>
      <c r="N13" s="45"/>
      <c r="O13" s="45"/>
      <c r="P13" s="48"/>
      <c r="Q13" s="45"/>
      <c r="R13" s="45"/>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31">
        <f aca="true" t="shared" si="1" ref="BA13:BA24">total_amount_ba($B$2,$D$2,D13,F13,J13,K13,M13)</f>
        <v>18000</v>
      </c>
      <c r="BB13" s="49">
        <f aca="true" t="shared" si="2" ref="BB13:BB24">BA13+SUM(N13:AZ13)</f>
        <v>18000</v>
      </c>
      <c r="BC13" s="32" t="str">
        <f aca="true" t="shared" si="3" ref="BC13:BC24">SpellNumber(L13,BB13)</f>
        <v>INR  Eighteen Thousand    Only</v>
      </c>
      <c r="IE13" s="17">
        <v>3</v>
      </c>
      <c r="IF13" s="17" t="s">
        <v>29</v>
      </c>
      <c r="IG13" s="17" t="s">
        <v>30</v>
      </c>
      <c r="IH13" s="17">
        <v>10</v>
      </c>
      <c r="II13" s="17" t="s">
        <v>26</v>
      </c>
    </row>
    <row r="14" spans="1:243" s="16" customFormat="1" ht="60.75" customHeight="1">
      <c r="A14" s="27">
        <v>2</v>
      </c>
      <c r="B14" s="24" t="s">
        <v>47</v>
      </c>
      <c r="C14" s="28"/>
      <c r="D14" s="29">
        <v>7</v>
      </c>
      <c r="E14" s="30" t="s">
        <v>46</v>
      </c>
      <c r="F14" s="31">
        <v>2500</v>
      </c>
      <c r="G14" s="45"/>
      <c r="H14" s="46"/>
      <c r="I14" s="27" t="s">
        <v>27</v>
      </c>
      <c r="J14" s="30">
        <f t="shared" si="0"/>
        <v>1</v>
      </c>
      <c r="K14" s="45" t="s">
        <v>35</v>
      </c>
      <c r="L14" s="45" t="s">
        <v>6</v>
      </c>
      <c r="M14" s="47"/>
      <c r="N14" s="45"/>
      <c r="O14" s="45"/>
      <c r="P14" s="48"/>
      <c r="Q14" s="45"/>
      <c r="R14" s="45"/>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31">
        <f t="shared" si="1"/>
        <v>17500</v>
      </c>
      <c r="BB14" s="49">
        <f t="shared" si="2"/>
        <v>17500</v>
      </c>
      <c r="BC14" s="32" t="str">
        <f t="shared" si="3"/>
        <v>INR  Seventeen Thousand Five Hundred    Only</v>
      </c>
      <c r="IE14" s="17"/>
      <c r="IF14" s="17"/>
      <c r="IG14" s="17"/>
      <c r="IH14" s="17"/>
      <c r="II14" s="17"/>
    </row>
    <row r="15" spans="1:243" s="16" customFormat="1" ht="132" customHeight="1">
      <c r="A15" s="27">
        <v>3</v>
      </c>
      <c r="B15" s="25" t="s">
        <v>48</v>
      </c>
      <c r="C15" s="28"/>
      <c r="D15" s="29">
        <v>6</v>
      </c>
      <c r="E15" s="30" t="s">
        <v>46</v>
      </c>
      <c r="F15" s="31">
        <v>2840</v>
      </c>
      <c r="G15" s="45"/>
      <c r="H15" s="46"/>
      <c r="I15" s="27" t="s">
        <v>27</v>
      </c>
      <c r="J15" s="30">
        <f t="shared" si="0"/>
        <v>1</v>
      </c>
      <c r="K15" s="45" t="s">
        <v>35</v>
      </c>
      <c r="L15" s="45" t="s">
        <v>6</v>
      </c>
      <c r="M15" s="47"/>
      <c r="N15" s="45"/>
      <c r="O15" s="45"/>
      <c r="P15" s="48"/>
      <c r="Q15" s="45"/>
      <c r="R15" s="45"/>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31">
        <f t="shared" si="1"/>
        <v>17040</v>
      </c>
      <c r="BB15" s="49">
        <f t="shared" si="2"/>
        <v>17040</v>
      </c>
      <c r="BC15" s="32" t="str">
        <f t="shared" si="3"/>
        <v>INR  Seventeen Thousand  &amp;Forty  Only</v>
      </c>
      <c r="IE15" s="17"/>
      <c r="IF15" s="17"/>
      <c r="IG15" s="17"/>
      <c r="IH15" s="17"/>
      <c r="II15" s="17"/>
    </row>
    <row r="16" spans="1:243" s="16" customFormat="1" ht="58.5" customHeight="1">
      <c r="A16" s="27">
        <v>4</v>
      </c>
      <c r="B16" s="26" t="s">
        <v>50</v>
      </c>
      <c r="C16" s="33"/>
      <c r="D16" s="29">
        <v>24</v>
      </c>
      <c r="E16" s="30" t="s">
        <v>42</v>
      </c>
      <c r="F16" s="31">
        <v>1850</v>
      </c>
      <c r="G16" s="45"/>
      <c r="H16" s="46"/>
      <c r="I16" s="27" t="s">
        <v>27</v>
      </c>
      <c r="J16" s="30">
        <f t="shared" si="0"/>
        <v>1</v>
      </c>
      <c r="K16" s="45" t="s">
        <v>35</v>
      </c>
      <c r="L16" s="45" t="s">
        <v>6</v>
      </c>
      <c r="M16" s="47"/>
      <c r="N16" s="45"/>
      <c r="O16" s="45"/>
      <c r="P16" s="48"/>
      <c r="Q16" s="45"/>
      <c r="R16" s="45"/>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31">
        <f t="shared" si="1"/>
        <v>44400</v>
      </c>
      <c r="BB16" s="49">
        <f t="shared" si="2"/>
        <v>44400</v>
      </c>
      <c r="BC16" s="32" t="str">
        <f t="shared" si="3"/>
        <v>INR  Forty Four Thousand Four Hundred    Only</v>
      </c>
      <c r="IE16" s="17"/>
      <c r="IF16" s="17"/>
      <c r="IG16" s="17"/>
      <c r="IH16" s="17"/>
      <c r="II16" s="17"/>
    </row>
    <row r="17" spans="1:243" s="16" customFormat="1" ht="14.25" customHeight="1">
      <c r="A17" s="34">
        <v>4.01</v>
      </c>
      <c r="B17" s="23" t="s">
        <v>49</v>
      </c>
      <c r="C17" s="33"/>
      <c r="D17" s="29">
        <v>4</v>
      </c>
      <c r="E17" s="30" t="s">
        <v>42</v>
      </c>
      <c r="F17" s="31">
        <v>1850</v>
      </c>
      <c r="G17" s="45"/>
      <c r="H17" s="46"/>
      <c r="I17" s="27" t="s">
        <v>27</v>
      </c>
      <c r="J17" s="30">
        <f t="shared" si="0"/>
        <v>1</v>
      </c>
      <c r="K17" s="45" t="s">
        <v>35</v>
      </c>
      <c r="L17" s="45" t="s">
        <v>6</v>
      </c>
      <c r="M17" s="47"/>
      <c r="N17" s="45"/>
      <c r="O17" s="45"/>
      <c r="P17" s="48"/>
      <c r="Q17" s="45"/>
      <c r="R17" s="45"/>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31">
        <f t="shared" si="1"/>
        <v>7400</v>
      </c>
      <c r="BB17" s="49">
        <f t="shared" si="2"/>
        <v>7400</v>
      </c>
      <c r="BC17" s="32" t="str">
        <f t="shared" si="3"/>
        <v>INR  Seven Thousand Four Hundred    Only</v>
      </c>
      <c r="IE17" s="17"/>
      <c r="IF17" s="17"/>
      <c r="IG17" s="17"/>
      <c r="IH17" s="17"/>
      <c r="II17" s="17"/>
    </row>
    <row r="18" spans="1:243" s="16" customFormat="1" ht="29.25" customHeight="1">
      <c r="A18" s="34">
        <v>4.02</v>
      </c>
      <c r="B18" s="23" t="s">
        <v>51</v>
      </c>
      <c r="C18" s="33"/>
      <c r="D18" s="29">
        <v>4</v>
      </c>
      <c r="E18" s="30" t="s">
        <v>42</v>
      </c>
      <c r="F18" s="31">
        <v>7315</v>
      </c>
      <c r="G18" s="45"/>
      <c r="H18" s="46"/>
      <c r="I18" s="27" t="s">
        <v>27</v>
      </c>
      <c r="J18" s="30">
        <f t="shared" si="0"/>
        <v>1</v>
      </c>
      <c r="K18" s="45" t="s">
        <v>35</v>
      </c>
      <c r="L18" s="45" t="s">
        <v>6</v>
      </c>
      <c r="M18" s="47"/>
      <c r="N18" s="45"/>
      <c r="O18" s="45"/>
      <c r="P18" s="48"/>
      <c r="Q18" s="45"/>
      <c r="R18" s="45"/>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31">
        <f t="shared" si="1"/>
        <v>29260</v>
      </c>
      <c r="BB18" s="49">
        <f t="shared" si="2"/>
        <v>29260</v>
      </c>
      <c r="BC18" s="32" t="str">
        <f t="shared" si="3"/>
        <v>INR  Twenty Nine Thousand Two Hundred &amp; Sixty  Only</v>
      </c>
      <c r="IE18" s="17"/>
      <c r="IF18" s="17"/>
      <c r="IG18" s="17"/>
      <c r="IH18" s="17"/>
      <c r="II18" s="17"/>
    </row>
    <row r="19" spans="1:243" s="16" customFormat="1" ht="15.75" customHeight="1">
      <c r="A19" s="34">
        <v>4.03</v>
      </c>
      <c r="B19" s="23" t="s">
        <v>52</v>
      </c>
      <c r="C19" s="33"/>
      <c r="D19" s="29">
        <v>9</v>
      </c>
      <c r="E19" s="30" t="s">
        <v>42</v>
      </c>
      <c r="F19" s="31">
        <v>1275</v>
      </c>
      <c r="G19" s="45"/>
      <c r="H19" s="46"/>
      <c r="I19" s="27" t="s">
        <v>27</v>
      </c>
      <c r="J19" s="30">
        <f t="shared" si="0"/>
        <v>1</v>
      </c>
      <c r="K19" s="45" t="s">
        <v>35</v>
      </c>
      <c r="L19" s="45" t="s">
        <v>6</v>
      </c>
      <c r="M19" s="47"/>
      <c r="N19" s="45"/>
      <c r="O19" s="45"/>
      <c r="P19" s="48"/>
      <c r="Q19" s="45"/>
      <c r="R19" s="45"/>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31">
        <f t="shared" si="1"/>
        <v>11475</v>
      </c>
      <c r="BB19" s="49">
        <f t="shared" si="2"/>
        <v>11475</v>
      </c>
      <c r="BC19" s="32" t="str">
        <f t="shared" si="3"/>
        <v>INR  Eleven Thousand Four Hundred &amp; Seventy Five  Only</v>
      </c>
      <c r="IE19" s="17"/>
      <c r="IF19" s="17"/>
      <c r="IG19" s="17"/>
      <c r="IH19" s="17"/>
      <c r="II19" s="17"/>
    </row>
    <row r="20" spans="1:243" s="16" customFormat="1" ht="27.75" customHeight="1">
      <c r="A20" s="34">
        <v>4.04</v>
      </c>
      <c r="B20" s="23" t="s">
        <v>53</v>
      </c>
      <c r="C20" s="33"/>
      <c r="D20" s="29">
        <v>12</v>
      </c>
      <c r="E20" s="30" t="s">
        <v>42</v>
      </c>
      <c r="F20" s="31">
        <v>893</v>
      </c>
      <c r="G20" s="45"/>
      <c r="H20" s="46"/>
      <c r="I20" s="27" t="s">
        <v>27</v>
      </c>
      <c r="J20" s="30">
        <f t="shared" si="0"/>
        <v>1</v>
      </c>
      <c r="K20" s="45" t="s">
        <v>35</v>
      </c>
      <c r="L20" s="45" t="s">
        <v>6</v>
      </c>
      <c r="M20" s="47"/>
      <c r="N20" s="45"/>
      <c r="O20" s="45"/>
      <c r="P20" s="48"/>
      <c r="Q20" s="45"/>
      <c r="R20" s="45"/>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31">
        <f t="shared" si="1"/>
        <v>10716</v>
      </c>
      <c r="BB20" s="49">
        <f t="shared" si="2"/>
        <v>10716</v>
      </c>
      <c r="BC20" s="32" t="str">
        <f t="shared" si="3"/>
        <v>INR  Ten Thousand Seven Hundred &amp; Sixteen  Only</v>
      </c>
      <c r="IE20" s="17"/>
      <c r="IF20" s="17"/>
      <c r="IG20" s="17"/>
      <c r="IH20" s="17"/>
      <c r="II20" s="17"/>
    </row>
    <row r="21" spans="1:243" s="16" customFormat="1" ht="19.5" customHeight="1">
      <c r="A21" s="34">
        <v>4.05</v>
      </c>
      <c r="B21" s="23" t="s">
        <v>54</v>
      </c>
      <c r="C21" s="33"/>
      <c r="D21" s="29">
        <v>9</v>
      </c>
      <c r="E21" s="30" t="s">
        <v>42</v>
      </c>
      <c r="F21" s="31">
        <v>893</v>
      </c>
      <c r="G21" s="45"/>
      <c r="H21" s="46"/>
      <c r="I21" s="27" t="s">
        <v>27</v>
      </c>
      <c r="J21" s="30">
        <f t="shared" si="0"/>
        <v>1</v>
      </c>
      <c r="K21" s="45" t="s">
        <v>35</v>
      </c>
      <c r="L21" s="45" t="s">
        <v>6</v>
      </c>
      <c r="M21" s="47"/>
      <c r="N21" s="45"/>
      <c r="O21" s="45"/>
      <c r="P21" s="48"/>
      <c r="Q21" s="45"/>
      <c r="R21" s="45"/>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31">
        <f t="shared" si="1"/>
        <v>8037</v>
      </c>
      <c r="BB21" s="49">
        <f t="shared" si="2"/>
        <v>8037</v>
      </c>
      <c r="BC21" s="32" t="str">
        <f t="shared" si="3"/>
        <v>INR  Eight Thousand  &amp;Thirty Seven  Only</v>
      </c>
      <c r="IE21" s="17"/>
      <c r="IF21" s="17"/>
      <c r="IG21" s="17"/>
      <c r="IH21" s="17"/>
      <c r="II21" s="17"/>
    </row>
    <row r="22" spans="1:243" s="16" customFormat="1" ht="34.5" customHeight="1">
      <c r="A22" s="27">
        <v>5</v>
      </c>
      <c r="B22" s="24" t="s">
        <v>55</v>
      </c>
      <c r="C22" s="33"/>
      <c r="D22" s="29">
        <v>20</v>
      </c>
      <c r="E22" s="30" t="s">
        <v>56</v>
      </c>
      <c r="F22" s="31">
        <v>582</v>
      </c>
      <c r="G22" s="45"/>
      <c r="H22" s="46"/>
      <c r="I22" s="27" t="s">
        <v>27</v>
      </c>
      <c r="J22" s="30">
        <f t="shared" si="0"/>
        <v>1</v>
      </c>
      <c r="K22" s="45" t="s">
        <v>35</v>
      </c>
      <c r="L22" s="45" t="s">
        <v>6</v>
      </c>
      <c r="M22" s="47"/>
      <c r="N22" s="45"/>
      <c r="O22" s="45"/>
      <c r="P22" s="48"/>
      <c r="Q22" s="45"/>
      <c r="R22" s="45"/>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31">
        <f t="shared" si="1"/>
        <v>11640</v>
      </c>
      <c r="BB22" s="49">
        <f t="shared" si="2"/>
        <v>11640</v>
      </c>
      <c r="BC22" s="32" t="str">
        <f t="shared" si="3"/>
        <v>INR  Eleven Thousand Six Hundred &amp; Forty  Only</v>
      </c>
      <c r="IE22" s="17"/>
      <c r="IF22" s="17"/>
      <c r="IG22" s="17"/>
      <c r="IH22" s="17"/>
      <c r="II22" s="17"/>
    </row>
    <row r="23" spans="1:243" s="16" customFormat="1" ht="48" customHeight="1">
      <c r="A23" s="27">
        <v>6</v>
      </c>
      <c r="B23" s="24" t="s">
        <v>57</v>
      </c>
      <c r="C23" s="33"/>
      <c r="D23" s="29">
        <v>2</v>
      </c>
      <c r="E23" s="30" t="s">
        <v>46</v>
      </c>
      <c r="F23" s="31">
        <v>2476</v>
      </c>
      <c r="G23" s="45"/>
      <c r="H23" s="46"/>
      <c r="I23" s="27" t="s">
        <v>27</v>
      </c>
      <c r="J23" s="30">
        <f t="shared" si="0"/>
        <v>1</v>
      </c>
      <c r="K23" s="45" t="s">
        <v>35</v>
      </c>
      <c r="L23" s="45" t="s">
        <v>6</v>
      </c>
      <c r="M23" s="47"/>
      <c r="N23" s="45"/>
      <c r="O23" s="45"/>
      <c r="P23" s="48"/>
      <c r="Q23" s="45"/>
      <c r="R23" s="45"/>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31">
        <f t="shared" si="1"/>
        <v>4952</v>
      </c>
      <c r="BB23" s="49">
        <f t="shared" si="2"/>
        <v>4952</v>
      </c>
      <c r="BC23" s="32" t="str">
        <f t="shared" si="3"/>
        <v>INR  Four Thousand Nine Hundred &amp; Fifty Two  Only</v>
      </c>
      <c r="IE23" s="17"/>
      <c r="IF23" s="17"/>
      <c r="IG23" s="17"/>
      <c r="IH23" s="17"/>
      <c r="II23" s="17"/>
    </row>
    <row r="24" spans="1:243" s="16" customFormat="1" ht="35.25" customHeight="1">
      <c r="A24" s="27">
        <v>7</v>
      </c>
      <c r="B24" s="24" t="s">
        <v>58</v>
      </c>
      <c r="C24" s="33"/>
      <c r="D24" s="29">
        <v>10</v>
      </c>
      <c r="E24" s="30" t="s">
        <v>46</v>
      </c>
      <c r="F24" s="31">
        <v>285</v>
      </c>
      <c r="G24" s="45"/>
      <c r="H24" s="46"/>
      <c r="I24" s="27" t="s">
        <v>27</v>
      </c>
      <c r="J24" s="30">
        <f t="shared" si="0"/>
        <v>1</v>
      </c>
      <c r="K24" s="45" t="s">
        <v>35</v>
      </c>
      <c r="L24" s="45" t="s">
        <v>6</v>
      </c>
      <c r="M24" s="47"/>
      <c r="N24" s="45"/>
      <c r="O24" s="45"/>
      <c r="P24" s="48"/>
      <c r="Q24" s="45"/>
      <c r="R24" s="45"/>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31">
        <f t="shared" si="1"/>
        <v>2850</v>
      </c>
      <c r="BB24" s="49">
        <f t="shared" si="2"/>
        <v>2850</v>
      </c>
      <c r="BC24" s="32" t="str">
        <f t="shared" si="3"/>
        <v>INR  Two Thousand Eight Hundred &amp; Fifty  Only</v>
      </c>
      <c r="IE24" s="17"/>
      <c r="IF24" s="17"/>
      <c r="IG24" s="17"/>
      <c r="IH24" s="17"/>
      <c r="II24" s="17"/>
    </row>
    <row r="25" spans="1:243" s="16" customFormat="1" ht="26.25" customHeight="1">
      <c r="A25" s="50" t="s">
        <v>33</v>
      </c>
      <c r="B25" s="50"/>
      <c r="C25" s="35"/>
      <c r="D25" s="35"/>
      <c r="E25" s="35"/>
      <c r="F25" s="35"/>
      <c r="G25" s="35"/>
      <c r="H25" s="51"/>
      <c r="I25" s="51"/>
      <c r="J25" s="51"/>
      <c r="K25" s="51"/>
      <c r="L25" s="35"/>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52">
        <f>SUM(BA13:BA24)</f>
        <v>183270</v>
      </c>
      <c r="BB25" s="53">
        <f>SUM(BB13:BB24)</f>
        <v>183270</v>
      </c>
      <c r="BC25" s="32" t="str">
        <f>SpellNumber($E$2,BB25)</f>
        <v>INR  One Lakh Eighty Three Thousand Two Hundred &amp; Seventy  Only</v>
      </c>
      <c r="IE25" s="17">
        <v>4</v>
      </c>
      <c r="IF25" s="17" t="s">
        <v>28</v>
      </c>
      <c r="IG25" s="17" t="s">
        <v>32</v>
      </c>
      <c r="IH25" s="17">
        <v>10</v>
      </c>
      <c r="II25" s="17" t="s">
        <v>26</v>
      </c>
    </row>
    <row r="26" spans="1:243" s="18" customFormat="1" ht="38.25" customHeight="1">
      <c r="A26" s="50" t="s">
        <v>37</v>
      </c>
      <c r="B26" s="50"/>
      <c r="C26" s="37"/>
      <c r="D26" s="54"/>
      <c r="E26" s="55" t="s">
        <v>43</v>
      </c>
      <c r="F26" s="56"/>
      <c r="G26" s="38"/>
      <c r="H26" s="39"/>
      <c r="I26" s="39"/>
      <c r="J26" s="39"/>
      <c r="K26" s="54"/>
      <c r="L26" s="57"/>
      <c r="M26" s="58"/>
      <c r="N26" s="39"/>
      <c r="O26" s="36"/>
      <c r="P26" s="36"/>
      <c r="Q26" s="36"/>
      <c r="R26" s="36"/>
      <c r="S26" s="36"/>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59">
        <f>IF(ISBLANK(F26),0,IF(E26="Excess (+)",ROUND(BA25+(BA25*F26),2),IF(E26="Less (-)",ROUND(BA25+(BA25*F26*(-1)),2),IF(E26="At Par",BA25,0))))</f>
        <v>0</v>
      </c>
      <c r="BB26" s="60">
        <f>ROUND(BA26,0)</f>
        <v>0</v>
      </c>
      <c r="BC26" s="32" t="str">
        <f>SpellNumber($E$2,BA26)</f>
        <v>INR Zero Only</v>
      </c>
      <c r="IE26" s="19"/>
      <c r="IF26" s="19"/>
      <c r="IG26" s="19"/>
      <c r="IH26" s="19"/>
      <c r="II26" s="19"/>
    </row>
    <row r="27" spans="1:243" s="18" customFormat="1" ht="34.5" customHeight="1">
      <c r="A27" s="50" t="s">
        <v>36</v>
      </c>
      <c r="B27" s="50"/>
      <c r="C27" s="62" t="str">
        <f>SpellNumber($E$2,BA26)</f>
        <v>INR Zero Only</v>
      </c>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IE27" s="19"/>
      <c r="IF27" s="19"/>
      <c r="IG27" s="19"/>
      <c r="IH27" s="19"/>
      <c r="II27" s="19"/>
    </row>
    <row r="28" spans="3:243" s="14" customFormat="1" ht="11.25">
      <c r="C28" s="20"/>
      <c r="D28" s="20"/>
      <c r="E28" s="20"/>
      <c r="F28" s="20"/>
      <c r="G28" s="20"/>
      <c r="H28" s="20"/>
      <c r="I28" s="20"/>
      <c r="J28" s="20"/>
      <c r="K28" s="20"/>
      <c r="L28" s="20"/>
      <c r="M28" s="20"/>
      <c r="O28" s="20"/>
      <c r="BA28" s="20"/>
      <c r="BC28" s="20"/>
      <c r="IE28" s="15"/>
      <c r="IF28" s="15"/>
      <c r="IG28" s="15"/>
      <c r="IH28" s="15"/>
      <c r="II28" s="15"/>
    </row>
  </sheetData>
  <sheetProtection password="8B83" sheet="1" selectLockedCells="1"/>
  <mergeCells count="8">
    <mergeCell ref="A9:BC9"/>
    <mergeCell ref="C27:BC27"/>
    <mergeCell ref="A1:L1"/>
    <mergeCell ref="A4:BC4"/>
    <mergeCell ref="A5:BC5"/>
    <mergeCell ref="A6:BC6"/>
    <mergeCell ref="A7:BC7"/>
    <mergeCell ref="B8:BC8"/>
  </mergeCells>
  <dataValidations count="21">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6">
      <formula1>IF(E26="Select",-1,IF(E26="At Par",0,0))</formula1>
      <formula2>IF(E26="Select",-1,IF(E26="At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6">
      <formula1>0</formula1>
      <formula2>IF(E26&lt;&gt;"Select",99.9,0)</formula2>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6">
      <formula1>0</formula1>
      <formula2>99.9</formula2>
    </dataValidation>
    <dataValidation type="list" allowBlank="1" showInputMessage="1" showErrorMessage="1" sqref="C2">
      <formula1>"Normal, SingleWindow, Alternate"</formula1>
    </dataValidation>
    <dataValidation type="list" allowBlank="1" showInputMessage="1" showErrorMessage="1" sqref="E26">
      <formula1>"Select, Excess (+), Less (-)"</formula1>
    </dataValidation>
    <dataValidation type="list" allowBlank="1" showInputMessage="1" showErrorMessage="1" sqref="L18 L19 L20 L21 L22 L23 L13 L14 L15 L16 L17 L24">
      <formula1>"INR"</formula1>
    </dataValidation>
    <dataValidation type="decimal" allowBlank="1" showInputMessage="1" showErrorMessage="1" promptTitle="Rate Entry" prompt="Please enter the Basic Price in Rupees for this item. " errorTitle="Invaid Entry" error="Only Numeric Values are allowed. " sqref="G13:G24">
      <formula1>0</formula1>
      <formula2>999999999999999</formula2>
    </dataValidation>
    <dataValidation type="decimal" allowBlank="1" showInputMessage="1" showErrorMessage="1" promptTitle="Rate Entry" prompt="Please enter the Rate in Rupees for this item. " errorTitle="Invaid Entry" error="Only Numeric Values are allowed. " sqref="H13:H24">
      <formula1>0</formula1>
      <formula2>999999999999999</formula2>
    </dataValidation>
    <dataValidation type="decimal" allowBlank="1" showInputMessage="1" showErrorMessage="1" promptTitle="Quantity" prompt="Please enter the Quantity for this item. " errorTitle="Invalid Entry" error="Only Numeric Values are allowed. " sqref="D13:D24 F13:F24">
      <formula1>0</formula1>
      <formula2>999999999999999</formula2>
    </dataValidation>
    <dataValidation allowBlank="1" showInputMessage="1" showErrorMessage="1" promptTitle="Units" prompt="Please enter Units in text" sqref="E13:E24"/>
    <dataValidation type="decimal" allowBlank="1" showInputMessage="1" showErrorMessage="1" promptTitle="Rate Entry" prompt="Please enter VAT charges in Rupees for this item. " errorTitle="Invaid Entry" error="Only Numeric Values are allowed. " sqref="M13:M2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4">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24">
      <formula1>0</formula1>
      <formula2>999999999999999</formula2>
    </dataValidation>
    <dataValidation allowBlank="1" showInputMessage="1" showErrorMessage="1" promptTitle="Itemcode/Make" prompt="Please enter text" sqref="C13:C24"/>
    <dataValidation type="decimal" allowBlank="1" showInputMessage="1" showErrorMessage="1" errorTitle="Invalid Entry" error="Only Numeric Values are allowed. " sqref="A13:A24">
      <formula1>0</formula1>
      <formula2>999999999999999</formula2>
    </dataValidation>
    <dataValidation type="list" showInputMessage="1" showErrorMessage="1" sqref="I13:I24">
      <formula1>"Excess(+), Less(-)"</formula1>
    </dataValidation>
    <dataValidation allowBlank="1" showInputMessage="1" showErrorMessage="1" promptTitle="Addition / Deduction" prompt="Please Choose the correct One" sqref="J13:J24"/>
    <dataValidation type="list" allowBlank="1" showInputMessage="1" showErrorMessage="1" sqref="K13:K24">
      <formula1>"Partial Conversion, Full Conversion"</formula1>
    </dataValidation>
  </dataValidations>
  <printOptions/>
  <pageMargins left="0.2" right="0.23" top="0.24" bottom="0.16" header="0.22" footer="0.16"/>
  <pageSetup horizontalDpi="600" verticalDpi="600" orientation="landscape" paperSize="9" scale="9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1" t="s">
        <v>2</v>
      </c>
      <c r="F6" s="71"/>
      <c r="G6" s="71"/>
      <c r="H6" s="71"/>
      <c r="I6" s="71"/>
      <c r="J6" s="71"/>
      <c r="K6" s="71"/>
    </row>
    <row r="7" spans="5:11" ht="15">
      <c r="E7" s="71"/>
      <c r="F7" s="71"/>
      <c r="G7" s="71"/>
      <c r="H7" s="71"/>
      <c r="I7" s="71"/>
      <c r="J7" s="71"/>
      <c r="K7" s="71"/>
    </row>
    <row r="8" spans="5:11" ht="15">
      <c r="E8" s="71"/>
      <c r="F8" s="71"/>
      <c r="G8" s="71"/>
      <c r="H8" s="71"/>
      <c r="I8" s="71"/>
      <c r="J8" s="71"/>
      <c r="K8" s="71"/>
    </row>
    <row r="9" spans="5:11" ht="15">
      <c r="E9" s="71"/>
      <c r="F9" s="71"/>
      <c r="G9" s="71"/>
      <c r="H9" s="71"/>
      <c r="I9" s="71"/>
      <c r="J9" s="71"/>
      <c r="K9" s="71"/>
    </row>
    <row r="10" spans="5:11" ht="15">
      <c r="E10" s="71"/>
      <c r="F10" s="71"/>
      <c r="G10" s="71"/>
      <c r="H10" s="71"/>
      <c r="I10" s="71"/>
      <c r="J10" s="71"/>
      <c r="K10" s="71"/>
    </row>
    <row r="11" spans="5:11" ht="15">
      <c r="E11" s="71"/>
      <c r="F11" s="71"/>
      <c r="G11" s="71"/>
      <c r="H11" s="71"/>
      <c r="I11" s="71"/>
      <c r="J11" s="71"/>
      <c r="K11" s="71"/>
    </row>
    <row r="12" spans="5:11" ht="15">
      <c r="E12" s="71"/>
      <c r="F12" s="71"/>
      <c r="G12" s="71"/>
      <c r="H12" s="71"/>
      <c r="I12" s="71"/>
      <c r="J12" s="71"/>
      <c r="K12" s="71"/>
    </row>
    <row r="13" spans="5:11" ht="15">
      <c r="E13" s="71"/>
      <c r="F13" s="71"/>
      <c r="G13" s="71"/>
      <c r="H13" s="71"/>
      <c r="I13" s="71"/>
      <c r="J13" s="71"/>
      <c r="K13" s="71"/>
    </row>
    <row r="14" spans="5:11" ht="15">
      <c r="E14" s="71"/>
      <c r="F14" s="71"/>
      <c r="G14" s="71"/>
      <c r="H14" s="71"/>
      <c r="I14" s="71"/>
      <c r="J14" s="71"/>
      <c r="K14" s="71"/>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cp:lastPrinted>2019-11-11T10:22:19Z</cp:lastPrinted>
  <dcterms:created xsi:type="dcterms:W3CDTF">2009-01-30T06:42:42Z</dcterms:created>
  <dcterms:modified xsi:type="dcterms:W3CDTF">2019-11-11T10:23:11Z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y fmtid="{D5CDD505-2E9C-101B-9397-08002B2CF9AE}" pid="12" name="HH">
    <vt:lpwstr>Tl9gGXMvvSirjnOllxpYaaHBBek=</vt:lpwstr>
  </property>
</Properties>
</file>